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封面" sheetId="1" r:id="rId1"/>
    <sheet name="报价说明" sheetId="2" r:id="rId2"/>
    <sheet name="汇总表" sheetId="3" r:id="rId3"/>
    <sheet name="食堂一楼" sheetId="4" r:id="rId4"/>
    <sheet name="食堂二楼" sheetId="9" r:id="rId5"/>
  </sheets>
  <definedNames>
    <definedName name="_xlnm.Print_Titles" localSheetId="3">食堂一楼!$1:$3</definedName>
    <definedName name="_xlnm.Print_Titles" localSheetId="4">食堂二楼!$1:$3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<sst xmlns="http://schemas.openxmlformats.org/spreadsheetml/2006/main" count="216" uniqueCount="138">
  <si>
    <t>投  标  总  价</t>
  </si>
  <si>
    <t>招　　标　　人:</t>
  </si>
  <si>
    <t>四川省张澜职业技术学校</t>
  </si>
  <si>
    <t>工  程　名  称:</t>
  </si>
  <si>
    <t>四川省张澜职业技术学校一食堂改造工程</t>
  </si>
  <si>
    <t>投标总价(小写):</t>
  </si>
  <si>
    <t>元</t>
  </si>
  <si>
    <t xml:space="preserve">        (大写):</t>
  </si>
  <si>
    <t>元整</t>
  </si>
  <si>
    <t/>
  </si>
  <si>
    <t>投　  标 　人:</t>
  </si>
  <si>
    <t xml:space="preserve">                                                      （单位盖章）</t>
  </si>
  <si>
    <t>法定代表人 
或其授权人:</t>
  </si>
  <si>
    <t xml:space="preserve"> </t>
  </si>
  <si>
    <t xml:space="preserve">                                                       （签字或盖章）       </t>
  </si>
  <si>
    <t>(签字或盖章)</t>
  </si>
  <si>
    <t>编　制　人:</t>
  </si>
  <si>
    <t>(造价人员签字盖专用章)</t>
  </si>
  <si>
    <t xml:space="preserve"> 时      间:</t>
  </si>
  <si>
    <t>清单报价说明</t>
  </si>
  <si>
    <t>工程名称：四川省张澜职业技术学校一食堂改造工程</t>
  </si>
  <si>
    <r>
      <t>1、工程范围：施工图纸范围内所有内容，包括为完成上述工作所需的生产、生活临时设计搭设、必要的技术措施、安全文明措施搭拆等内容。</t>
    </r>
    <r>
      <rPr>
        <b/>
        <sz val="11"/>
        <color rgb="FFFF0000"/>
        <rFont val="宋体"/>
        <charset val="134"/>
      </rPr>
      <t>(详见招标施工图及工程量清单)</t>
    </r>
  </si>
  <si>
    <t>2、报价说明：
（1）不含税综合单价为综合包干单价，为最终结算单价，结算时不再作任何调整。
（2）清单中的工程量为暂定工程量，结算时按实际发生的工程量进行结算。
（3）清单项目中没有包含的项目，结算时按照合同约定执行。
（4）合同清单中相同项目，出现多个综合单价的情况，按最低价记取。
（5）清单项目施工报价包含但不限于清单项目特征描述，包含完成施工图纸及清单所列项目相应的工序、材料、人工等施工内容的全部费用。
（6）若投标人存在明显不平衡报价，招标人有权要求投标人调整。</t>
  </si>
  <si>
    <t>3、本清单中的未明确的详见图纸、设计说明、技术要求及验收标准。</t>
  </si>
  <si>
    <t>4、施工及验收：按照《建筑工程施工质量验收统一标准》（GB50300-2013）、现行相关施工及验收规范执行。</t>
  </si>
  <si>
    <t>5、材料：本工程所有材料全部由投标人负责。装饰材料、水电材料、外墙涂料及屋面树脂瓦颜色等均须报送样品或资料，由发包人现场管理人员确认后，按照样品规格、色彩及相关参数进场施工。</t>
  </si>
  <si>
    <t>6、特别说明：
  (1) 综合单价、合价保留两位小数，电子版与纸质版不一致的，以纸质版为准。本报价单必须按清单要求模式填报。  
 （2）不含税综合单价包含但不限于材料费、人工费、机械费、二次搬运费、运输费、装卸车费、赶工费、清洁费等各类措施费、管理费、利润、各类保险费、规费等完成各项施工内容的全部费用。
 （3）本工程计税方式：简易计税。</t>
  </si>
  <si>
    <t>工程投标报价汇总表</t>
  </si>
  <si>
    <t>工程名称：四川省张澜职业技术学校一食堂改造工程                                      单位：人民币</t>
  </si>
  <si>
    <t>序号</t>
  </si>
  <si>
    <t>项目名称</t>
  </si>
  <si>
    <t>工程造价（元）</t>
  </si>
  <si>
    <t>备注</t>
  </si>
  <si>
    <t>食堂一楼</t>
  </si>
  <si>
    <t>食堂二楼</t>
  </si>
  <si>
    <t>食堂一、二楼的税金</t>
  </si>
  <si>
    <t>含税价合计</t>
  </si>
  <si>
    <t>食堂一楼《工程量清单》</t>
  </si>
  <si>
    <t>单位：元</t>
  </si>
  <si>
    <t>项目特征描述</t>
  </si>
  <si>
    <t>计量
单位</t>
  </si>
  <si>
    <t>暂定
工程量</t>
  </si>
  <si>
    <t>不含税
综合单价</t>
  </si>
  <si>
    <t>不含税合价</t>
  </si>
  <si>
    <t>塑钢隔墙拆除</t>
  </si>
  <si>
    <t xml:space="preserve">1.名称：塑钢隔墙 
2.材质： 
3.拆除高度：1600mm高 
4.表面的附着物：保护性拆除电线、电箱、水管等，由投标人综合考虑
</t>
  </si>
  <si>
    <t>m2</t>
  </si>
  <si>
    <t>砖墙、柱面瓷砖拆除</t>
  </si>
  <si>
    <t xml:space="preserve">1.名称：瓷砖
2.拆除高度：最高4100mm高
3.拆除砌体的截面尺寸：(含抹灰层) 
</t>
  </si>
  <si>
    <t>消防沙池拆除</t>
  </si>
  <si>
    <t xml:space="preserve">1.名称：砖砌消防沙池 
2.材质：以现场为准
3.拆除高度： 
4.表面的附着物：瓷砖
</t>
  </si>
  <si>
    <t>项</t>
  </si>
  <si>
    <t>拆除后的建筑垃圾外运弃置</t>
  </si>
  <si>
    <t xml:space="preserve">1.废弃料品种：建筑垃圾 
2.运距：运距及堆场费用投标人自行考虑
</t>
  </si>
  <si>
    <t>新建消防沙池</t>
  </si>
  <si>
    <t xml:space="preserve">1.砖品种、规格：参考原尺寸
2.墙体厚度：参考原尺寸
3.砌筑砂浆强度等级：M5
4.防潮层设置：
5.构造柱
6.抹灰要求： 1:3 水泥砂浆打底，1:2.5 水泥砂浆罩面，以及抹灰厚度、平整度要求等，确保墙面装饰效果与耐久性。
</t>
  </si>
  <si>
    <t xml:space="preserve">
新建砌体</t>
  </si>
  <si>
    <t xml:space="preserve">1.砖品种、规格：烧结页岩砖，
2.墙体厚度：120mm
3.砌筑砂浆强度等级：M5
4.防潮层设置：水泥砂浆掺防水剂
5.构造柱、圈梁设置：砖砌构造柱截面 240mm×240mm
6.抹灰要求： 1:3 水泥砂浆打底，1:2.5 水泥砂浆罩面，以及抹灰厚度、平整度要求等，确保墙面装饰效果与耐久性。
7.含门洞过梁、100mm混凝土砌体压顶
</t>
  </si>
  <si>
    <t xml:space="preserve">塑钢隔墙拆除区域新建1.6m高；
新建墙体区域为2.4m高；
</t>
  </si>
  <si>
    <t>防滑地砖地面</t>
  </si>
  <si>
    <t xml:space="preserve">1.找平层厚度、砂浆配合比：1:3水泥砂浆找坡层，最薄处20mm厚抹平，1％坡度地漏
2.结合层厚度、砂浆配合比：20mm厚1:2.5干硬性水泥砂浆结合层，上撒1mm厚干水泥并洒清水适量
3.面层材料品种、规格、颜色：300*300防滑透水砖
4.嵌缝材料种类：水泥浆擦缝
5.其他：满足设计及相关规范要求，满足现场施工要求
</t>
  </si>
  <si>
    <t>地砖颜色甲方指定；</t>
  </si>
  <si>
    <t>内墙面砖</t>
  </si>
  <si>
    <t xml:space="preserve">1.墙体类型：综合
2.找平层厚度、砂浆配合比：10厚1:3水泥砂浆找平层、10厚1:3水泥砂浆打底扫毛，分两次抹
3.结合层厚度、砂浆配合比：8厚1：2水泥砂浆粘接层（加建筑胶适量）
4.面层材料品种、规格、颜色：300*600墙砖面层，白水泥擦缝
5.缝宽、嵌缝材料种类：白水泥擦缝
6.其他：满足设计及相关规范要求，满足现场施工要求
</t>
  </si>
  <si>
    <t>墙砖颜色甲方指定；墙体阳角设置金属6mm护角线，颜色甲方指定</t>
  </si>
  <si>
    <t>内墙面、顶面乳胶漆</t>
  </si>
  <si>
    <t xml:space="preserve">1.基层类型：综合
2.腻子种类：成品腻子膏
3.刮腻子遍数：满刮腻子磨平,满足验收要求
4.油漆品种、刷漆遍数：喷(刷)刷乳胶涂一底两面，立邦
5.部位：内墙
</t>
  </si>
  <si>
    <t>铝合金吊顶天棚</t>
  </si>
  <si>
    <t xml:space="preserve">1.龙骨材料种类、规格、中距：φ8钢筋吊杆，双向吊点，中距900-1200，次龙骨（专用），中距＜300-600
2.面层材料品种、规格、品牌、颜色：铝合金方板600*600
3.其他：满足设计及相关规范要求，满足现场施工要求
4.投标人按“m2/元”综合考虑报价(铝合金扣板收边线不单独计量,综合考虑在单价内）
</t>
  </si>
  <si>
    <t>钢制防盗门带套（单开）</t>
  </si>
  <si>
    <t xml:space="preserve">1.门代号及洞口尺寸：钢制防盗门带套，开启方式
2.门框或扇外围尺寸：综合
3.门框、扇材质：钢质
4.猫眼、锁具等五金配件、门框与周边墙体的塞缝及安装运输等费用均包含在综合单价中
5.质量及防火性能均应经国家防火质量检测中心检验合格，并达到设计所要求的耐火极限
6.其他：满足制作、安装、使用和设计及相关规范要求，门窗的强度、抗风性、水密性、气象性、平整度等技术要求安装均应达到国家有关技术规程的规定
7.所有平开门门设闭门器，双扇门增设顺序器，综合考虑到报价中
</t>
  </si>
  <si>
    <t>扇</t>
  </si>
  <si>
    <t>门窗尺寸材质参考现场,</t>
  </si>
  <si>
    <t>钢制防盗门带套（双开）</t>
  </si>
  <si>
    <t>门窗尺寸材质参考现场，其中1扇为更换，地面升高需要打拆门洞</t>
  </si>
  <si>
    <t>隔热断桥铝合金推拉窗 6+9A+6透明玻璃(包含所有五金配件等所有工作内容)</t>
  </si>
  <si>
    <t xml:space="preserve">1.窗类型:隔热断桥铝合金推拉窗1200*1200mm
2.开启方式:推拉、平开、固定等综合考虑
3.框材质、外围尺寸:2mm厚隔热铝合金框
4.扇材质、外围尺寸:尺寸综合
5.玻璃品种、厚度、五金材料品种、规格:6+9A+6透明玻璃，按设计及国家现行规范要求设置的所有五金件（执手、锁具、拉手或其他五金件）及门窗运输费用包含在本综合单价中
6.玻璃无论采用中空安全玻璃还是普通中空玻璃,均应满足设计及国家现行规范要求综合考虑
7.制作安装时所用的发泡剂、密封胶、钢衬、毛条、胶条等包含在本综合单价中
8.断热铝合金型材选用100型新国标断热铝合金材质，断热铝合金壁厚≥1.4mm，均应满足国家新国标标准，颜色综合，具体颜色的色卡及要求应满足设计及建设单位要求综合考虑
9.满足设计及施工质量验收规范要求,根据以上材质的变化而调整综
</t>
  </si>
  <si>
    <t>仓库管理员室
窗户离地高度900mm</t>
  </si>
  <si>
    <t>工厂灯</t>
  </si>
  <si>
    <t xml:space="preserve">1.名称：工厂灯
2.规格型号：250V,40W,节能灯光源
3.安装形式：吊顶安装 
4.其它：满足设计、招标文件、技术标准和要求、相关图集、现行施工及验收规范等相关要求
</t>
  </si>
  <si>
    <t>个</t>
  </si>
  <si>
    <t>双管荧光灯</t>
  </si>
  <si>
    <t xml:space="preserve">1.名称：双管荧光灯
2.规格型号：250V,40W,节能灯光源
3.安装形式：侧壁安装，高度现场指定 
4.其它：满足设计、招标文件、技术标准和要求、相关图集、现行施工及验收规范等相关要求
</t>
  </si>
  <si>
    <t>吊顶平板灯</t>
  </si>
  <si>
    <t xml:space="preserve">1.名称：平板灯
2.规格型号：250V,70W,节能灯光源
3.安装形式：嵌入式安装 
4.其它：满足设计、招标文件、技术标准和要求、相关图集、现行施工及验收规范等相关要求
</t>
  </si>
  <si>
    <t>单相二加三孔安全型插座</t>
  </si>
  <si>
    <t xml:space="preserve">1.名称：单相二加三孔安全型插座 明装 三相带接地 
2.型号、规格：250V 10A 
3.安装方式：暗装，安装高度综合考虑 
4.其他：满足设计、招标文件、技术标准和要求、相关图集、现行施工及验收规范等相关要求
</t>
  </si>
  <si>
    <t>多联开关</t>
  </si>
  <si>
    <t xml:space="preserve">1.名称：多联开关
2.材质：塑料 
3.规格：250V,10A 
4.安装方式：距地1.4m明装
5.其他：满足设计、招标文件、技术标准和要求、相关图集、现行施工及验收规范等相关要求
</t>
  </si>
  <si>
    <t>吊顶区域：15个，仓库2个</t>
  </si>
  <si>
    <t>穿线管PVC20</t>
  </si>
  <si>
    <t xml:space="preserve">1.安装部位：
2.输送介质：
3.材质：pvc管 
4.型号、规格：DN20 
5.连接方式：弯头、直接
6.包含切管、组对、预热、熔接，管道及管件安装，水压试验及水冲洗 
7.给水管道消毒符合设计及规范 
8.其他：满足设计、招标文件、技术标准和要求、相关图集、现行施工及验收规范等相关要求
</t>
  </si>
  <si>
    <t>m</t>
  </si>
  <si>
    <t>吊顶759仓库112快检室21初加工48生食半成品冻仓108食品留样28</t>
  </si>
  <si>
    <t>配线BV1.5mm2</t>
  </si>
  <si>
    <t xml:space="preserve">1.名称：配线 BV1.5mm2
2.导线型号、规格：BV1.5mm2 单双色综合考虑 
3.配线形式：管内穿线综合考虑 
4.材质：铜芯绝缘导线 
5.其他：满足设计、招标文件、技术标准和要求、相关图集、现行施工及验收规范等相关要求
</t>
  </si>
  <si>
    <t>吊顶区域1293仓库262快检室57.6</t>
  </si>
  <si>
    <t>配线BV4mm2</t>
  </si>
  <si>
    <t xml:space="preserve">1.名称：配线BV4mm2
2.导线型号、规格：BV4mm2 单双色综合考虑 
3.配线形式：管内穿线综合考虑 
4.材质：铜芯绝缘导线 
5.其他：满足设计、招标文件、技术标准和要求、相关图集、现行施工及验收规范等相关要求
</t>
  </si>
  <si>
    <t>吊顶区域340仓库72快检室63初加工144</t>
  </si>
  <si>
    <t>配线BV6mm2</t>
  </si>
  <si>
    <t xml:space="preserve">1.名称：配线 BV6mm2
2.导线型号、规格：BV6mm2 单双色综合考虑 
3.配线形式：管内穿线综合考虑 
4.材质：铜芯绝缘导线 
5.其他：满足设计、招标文件、技术标准和要求、相关图集、现行施工及验收规范等相关要求
</t>
  </si>
  <si>
    <t>生食半成品冻仓324食品留样区84</t>
  </si>
  <si>
    <t>配电箱</t>
  </si>
  <si>
    <t xml:space="preserve">1.名称：配电箱 
2.型号、规格：满足现场实际需求
3.安装方式：挂墙安装，高度H现场指定
4.包含箱体、开孔、按钮、箱体接地、标识标牌 
5.含箱内所有电气元器件本体安装、设备间连线、共用接线母排、铜母线安装、接线端子(另列)、盘柜配线整理、除锈刷油等 
6.其他：满足设计、招标文件、技术标准和要求、相关图集、现行施工及验收规范等相关要
</t>
  </si>
  <si>
    <t>双槽洗菜盆</t>
  </si>
  <si>
    <t xml:space="preserve">1.名称：双槽洗菜盆 冷水 
2.材质：甲方指定
3.组装形式：详设计 
4.包含打螺栓孔、托架安装、冷水龙头、洗脸盆及附件安装、与上下水管连接、试水 
5.其他：满足设计、招标文件、技术标准和要求、相关图集、现行施工及验收规范等相关要求
</t>
  </si>
  <si>
    <t>含上下水、水龙头等所有配件，包含不限于截止阀高压管内丝弯头等</t>
  </si>
  <si>
    <t>塑料管 PPR 25</t>
  </si>
  <si>
    <t xml:space="preserve">1.安装部位：室内 
2.输送介质：给水 
3.材质：PPR管 
4.型号、规格：DN25 
5.连接方式：热熔连接 
6.包含切管、组对、预热、熔接，管道及管件安装，水压试验及水冲洗 
7.给水管道消毒符合设计及规范 
8.其他：满足设计、招标文件、技术标准和要求、相关图集、现行施工及验收规范等相关要求
</t>
  </si>
  <si>
    <t>快检室13初加工55</t>
  </si>
  <si>
    <t xml:space="preserve">PVC-U塑料管 DN75 </t>
  </si>
  <si>
    <t xml:space="preserve">1.安装部位：室内 
2.输送介质：污水 
3.材质：PVC-U 
4.型号、规格：DN75 
5.连接方式：粘接 
6.包含切管、对口、熔接、冷却,管道及管件安装，灌水试验 
7.通球试验按设计要求 
8.其他：满足设计、招标文件、技术标准和要求、相关图集、现行施工及验收规范等相关要求
9.含排水管安装开沟
</t>
  </si>
  <si>
    <t>排烟机烟罩加宽</t>
  </si>
  <si>
    <t>原排烟机烟罩加宽500mm</t>
  </si>
  <si>
    <t>含切割、支撑件等</t>
  </si>
  <si>
    <t>排烟机顶部不锈钢烟罩</t>
  </si>
  <si>
    <t>加高至吊顶底面</t>
  </si>
  <si>
    <t>楼顶排烟机主机更换</t>
  </si>
  <si>
    <t>1.安装部位：楼顶；
2.名称.多翼式底噪声离心通风机机柜及机芯；
3.规格：25寸22kw.</t>
  </si>
  <si>
    <t>措施费</t>
  </si>
  <si>
    <t xml:space="preserve">包括不限于厨房设施设备、水电路安拆/搬运，脚手架安拆，过梁模板安拆，材料运输、机械设备进出场及安拆等
</t>
  </si>
  <si>
    <t>食堂二楼《工程量清单》</t>
  </si>
  <si>
    <t>现状地砖拆除</t>
  </si>
  <si>
    <t xml:space="preserve">1.名称：地砖 
2.材质： 
3.拆除厚度：到结构层 
4.表面的附着物：
</t>
  </si>
  <si>
    <t>砖墙面、柱面瓷砖拆除</t>
  </si>
  <si>
    <t xml:space="preserve">1.名称：瓷砖
2.拆除高度：
3.拆除砌体的截面尺寸：(含抹灰层) 
</t>
  </si>
  <si>
    <t>新建砌体</t>
  </si>
  <si>
    <t>1.砖品种、规格：烧结页岩砖，
2.墙体厚度：120mm
3.砌筑砂浆强度等级：M5
4.防潮层设置：水泥砂浆掺防水剂
5.构造柱、圈梁设置：砖砌构造柱截面 240mm×240mm
6.抹灰要求： 1:3 水泥砂浆打底，1:2.5 水泥砂浆罩面，以及抹灰厚度、平整度要求等，确保墙面装饰效果与耐久性。
7.含门洞过梁、100mm混凝土砌体压顶</t>
  </si>
  <si>
    <t>新建墙体为2.4m高；
具体详图纸说明</t>
  </si>
  <si>
    <t>楼地面卷材防水</t>
  </si>
  <si>
    <t xml:space="preserve">1.基层处理：综合考虑
2.卷材品种、规格、厚度：3mm厚聚氨酯沥青防水卷材一道
3.连接层、加强层、附加层、搭接层、封口层、收头等产生的费用应包含在投标报价的综合单价中
4.其他：满足设计及相关规范要求，满足现场施工要求
</t>
  </si>
  <si>
    <t>防滑砖楼梯地面</t>
  </si>
  <si>
    <t xml:space="preserve">1.找平层厚度、砂浆配合比：20厚1：2.5水泥砂浆找平层
2.结合层厚度、砂浆配合比：20mm厚1:2.5干硬性水泥砂浆结合层，上撒1mm厚干水泥并洒清水适量
3.面层材料品种、规格、颜色：成品防滑地砖
4.嵌缝材料种类：水泥浆擦缝
5.其他：满足设计及相关规范要求，满足现场施工要求
</t>
  </si>
  <si>
    <t>钢制防盗门带套</t>
  </si>
  <si>
    <t>门材质由甲方指定</t>
  </si>
  <si>
    <t xml:space="preserve">1.安装部位：室内 
2.输送介质：给水 
3.材质：pvc管 
4.型号、规格：DN20 
5.连接方式：弯头、直接
6.包含切管、组对、预热、熔接，管道及管件安装，水压试验及水冲洗 
7.给水管道消毒符合设计及规范 
8.其他：满足设计、招标文件、技术标准和要求、相关图集、现行施工及验收规范等相关要求
</t>
  </si>
  <si>
    <t>PVC-U塑料管 DN75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</si>
</sst>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9"/>
      <color indexed="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0"/>
      <name val="宋体"/>
      <charset val="1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indexed="0"/>
      <name val="宋体"/>
      <charset val="134"/>
    </font>
    <font>
      <b/>
      <sz val="12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11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 applyProtection="0"/>
    <xf numFmtId="0" fontId="37" fillId="0" borderId="0" applyProtection="0"/>
    <xf numFmtId="0" fontId="35" fillId="0" borderId="0" applyProtection="0"/>
    <xf numFmtId="0" fontId="38" fillId="0" borderId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1" fillId="0" borderId="0" xfId="54" applyNumberFormat="1" applyFont="1" applyFill="1" applyBorder="1" applyAlignment="1">
      <alignment horizontal="center" vertical="center"/>
    </xf>
    <xf numFmtId="176" fontId="1" fillId="0" borderId="0" xfId="54" applyNumberFormat="1" applyFont="1" applyFill="1" applyBorder="1" applyAlignment="1">
      <alignment horizontal="center" vertical="center"/>
    </xf>
    <xf numFmtId="176" fontId="2" fillId="0" borderId="0" xfId="54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177" fontId="4" fillId="3" borderId="1" xfId="0" applyNumberFormat="1" applyFont="1" applyFill="1" applyBorder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>
      <alignment vertical="center"/>
    </xf>
    <xf numFmtId="0" fontId="1" fillId="0" borderId="0" xfId="52" applyFont="1" applyBorder="1" applyAlignment="1" applyProtection="1">
      <alignment horizontal="center" vertical="center"/>
    </xf>
    <xf numFmtId="176" fontId="1" fillId="0" borderId="0" xfId="52" applyNumberFormat="1" applyFont="1" applyBorder="1" applyAlignment="1" applyProtection="1">
      <alignment horizontal="center" vertical="center"/>
    </xf>
    <xf numFmtId="0" fontId="11" fillId="0" borderId="1" xfId="52" applyFont="1" applyBorder="1" applyAlignment="1" applyProtection="1">
      <alignment horizontal="left" vertical="center"/>
    </xf>
    <xf numFmtId="176" fontId="11" fillId="0" borderId="1" xfId="52" applyNumberFormat="1" applyFont="1" applyBorder="1" applyAlignment="1" applyProtection="1">
      <alignment horizontal="left" vertical="center"/>
    </xf>
    <xf numFmtId="0" fontId="11" fillId="0" borderId="1" xfId="52" applyFont="1" applyBorder="1" applyAlignment="1" applyProtection="1">
      <alignment horizontal="center" vertical="center" wrapText="1"/>
    </xf>
    <xf numFmtId="176" fontId="11" fillId="0" borderId="1" xfId="52" applyNumberFormat="1" applyFont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177" fontId="12" fillId="0" borderId="1" xfId="0" applyNumberFormat="1" applyFont="1" applyFill="1" applyBorder="1" applyAlignment="1" applyProtection="1">
      <alignment horizontal="right" vertical="center"/>
    </xf>
    <xf numFmtId="176" fontId="11" fillId="0" borderId="1" xfId="52" applyNumberFormat="1" applyFont="1" applyBorder="1" applyAlignment="1" applyProtection="1">
      <alignment horizontal="right" vertical="center" wrapText="1"/>
    </xf>
    <xf numFmtId="177" fontId="11" fillId="0" borderId="1" xfId="52" applyNumberFormat="1" applyFont="1" applyBorder="1" applyAlignment="1" applyProtection="1">
      <alignment horizontal="right" vertical="center" wrapText="1"/>
    </xf>
    <xf numFmtId="9" fontId="11" fillId="0" borderId="1" xfId="52" applyNumberFormat="1" applyFont="1" applyBorder="1" applyAlignment="1" applyProtection="1">
      <alignment horizontal="center" vertical="center" wrapText="1"/>
    </xf>
    <xf numFmtId="176" fontId="13" fillId="0" borderId="1" xfId="0" applyNumberFormat="1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" fillId="0" borderId="0" xfId="51" applyFont="1" applyAlignment="1">
      <alignment horizontal="center" vertical="center"/>
    </xf>
    <xf numFmtId="0" fontId="11" fillId="0" borderId="3" xfId="56" applyNumberFormat="1" applyFont="1" applyFill="1" applyBorder="1" applyAlignment="1">
      <alignment horizontal="left" vertical="center"/>
    </xf>
    <xf numFmtId="0" fontId="11" fillId="0" borderId="1" xfId="51" applyFont="1" applyFill="1" applyBorder="1" applyAlignment="1">
      <alignment horizontal="left" vertical="center" wrapText="1"/>
    </xf>
    <xf numFmtId="0" fontId="11" fillId="0" borderId="1" xfId="51" applyFont="1" applyFill="1" applyBorder="1" applyAlignment="1">
      <alignment horizontal="left" vertical="center"/>
    </xf>
    <xf numFmtId="0" fontId="11" fillId="0" borderId="1" xfId="54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灌木时令花卉标底" xfId="49"/>
    <cellStyle name="常规 6" xfId="50"/>
    <cellStyle name="常规_万科长白一期示范区环境工程（A区）" xfId="51"/>
    <cellStyle name="常规_新福源服装厂_造价汇总表" xfId="52"/>
    <cellStyle name="常规 3" xfId="53"/>
    <cellStyle name="常规 2" xfId="54"/>
    <cellStyle name="常规_灌木时令花卉标底 2" xfId="55"/>
    <cellStyle name="常规_Sheet1" xfId="5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G3" sqref="G3:M3"/>
    </sheetView>
  </sheetViews>
  <sheetFormatPr defaultColWidth="8.89166666666667" defaultRowHeight="13.5"/>
  <cols>
    <col min="6" max="6" width="3.775" customWidth="1"/>
    <col min="13" max="13" width="4.33333333333333" customWidth="1"/>
  </cols>
  <sheetData>
    <row r="1" ht="42" customHeight="1" spans="1:1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ht="33" customHeight="1" spans="1:13">
      <c r="A2" s="53" t="s">
        <v>1</v>
      </c>
      <c r="B2" s="53"/>
      <c r="C2" s="53"/>
      <c r="D2" s="53"/>
      <c r="E2" s="53"/>
      <c r="F2" s="53"/>
      <c r="G2" s="53" t="s">
        <v>2</v>
      </c>
      <c r="H2" s="53"/>
      <c r="I2" s="53"/>
      <c r="J2" s="53"/>
      <c r="K2" s="53"/>
      <c r="L2" s="53"/>
      <c r="M2" s="53"/>
    </row>
    <row r="3" ht="29" customHeight="1" spans="1:13">
      <c r="A3" s="53" t="s">
        <v>3</v>
      </c>
      <c r="B3" s="53"/>
      <c r="C3" s="53"/>
      <c r="D3" s="53"/>
      <c r="E3" s="53"/>
      <c r="F3" s="53"/>
      <c r="G3" s="53" t="s">
        <v>4</v>
      </c>
      <c r="H3" s="53"/>
      <c r="I3" s="53"/>
      <c r="J3" s="53"/>
      <c r="K3" s="53"/>
      <c r="L3" s="53"/>
      <c r="M3" s="53"/>
    </row>
    <row r="4" ht="34" customHeight="1" spans="1:13">
      <c r="A4" s="53" t="s">
        <v>5</v>
      </c>
      <c r="B4" s="53"/>
      <c r="C4" s="53"/>
      <c r="D4" s="53"/>
      <c r="E4" s="53"/>
      <c r="F4" s="53"/>
      <c r="G4" s="54" t="s">
        <v>6</v>
      </c>
      <c r="H4" s="54"/>
      <c r="I4" s="54"/>
      <c r="J4" s="54"/>
      <c r="K4" s="54"/>
      <c r="L4" s="54"/>
      <c r="M4" s="54"/>
    </row>
    <row r="5" ht="30" customHeight="1" spans="1:13">
      <c r="A5" s="53" t="s">
        <v>7</v>
      </c>
      <c r="B5" s="53"/>
      <c r="C5" s="53"/>
      <c r="D5" s="53"/>
      <c r="E5" s="53"/>
      <c r="F5" s="53"/>
      <c r="G5" s="54" t="s">
        <v>8</v>
      </c>
      <c r="H5" s="54"/>
      <c r="I5" s="54"/>
      <c r="J5" s="54"/>
      <c r="K5" s="54"/>
      <c r="L5" s="54"/>
      <c r="M5" s="54" t="s">
        <v>9</v>
      </c>
    </row>
    <row r="6" ht="31" customHeight="1" spans="1:13">
      <c r="A6" s="53" t="s">
        <v>10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ht="34" customHeight="1" spans="1:13">
      <c r="A7" s="53" t="s">
        <v>11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ht="37" customHeight="1" spans="1:13">
      <c r="A8" s="53" t="s">
        <v>12</v>
      </c>
      <c r="B8" s="53"/>
      <c r="C8" s="53"/>
      <c r="D8" s="53"/>
      <c r="E8" s="53"/>
      <c r="F8" s="53" t="s">
        <v>13</v>
      </c>
      <c r="G8" s="53"/>
      <c r="H8" s="53"/>
      <c r="I8" s="53"/>
      <c r="J8" s="53"/>
      <c r="K8" s="53"/>
      <c r="L8" s="53"/>
      <c r="M8" s="53"/>
    </row>
    <row r="9" ht="27" customHeight="1" spans="1:13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ht="33" customHeight="1" spans="1:13">
      <c r="A10" s="53" t="s">
        <v>16</v>
      </c>
      <c r="B10" s="53"/>
      <c r="C10" s="53"/>
      <c r="D10" s="53"/>
      <c r="E10" s="53"/>
      <c r="F10" s="53" t="s">
        <v>13</v>
      </c>
      <c r="G10" s="53"/>
      <c r="H10" s="53"/>
      <c r="I10" s="53"/>
      <c r="J10" s="53"/>
      <c r="K10" s="53"/>
      <c r="L10" s="53"/>
      <c r="M10" s="53"/>
    </row>
    <row r="11" ht="33" customHeight="1" spans="1:13">
      <c r="A11" s="53" t="s">
        <v>9</v>
      </c>
      <c r="B11" s="53"/>
      <c r="C11" s="53"/>
      <c r="D11" s="53" t="s">
        <v>17</v>
      </c>
      <c r="E11" s="53"/>
      <c r="F11" s="53"/>
      <c r="G11" s="53"/>
      <c r="H11" s="53"/>
      <c r="I11" s="53"/>
      <c r="J11" s="53"/>
      <c r="K11" s="53"/>
      <c r="L11" s="53"/>
      <c r="M11" s="53"/>
    </row>
    <row r="12" ht="34" customHeight="1" spans="1:13">
      <c r="A12" s="53" t="s">
        <v>18</v>
      </c>
      <c r="B12" s="53"/>
      <c r="C12" s="53"/>
      <c r="D12" s="53"/>
      <c r="E12" s="53"/>
      <c r="F12" s="53"/>
      <c r="G12" s="53"/>
      <c r="H12" s="53"/>
      <c r="I12" s="53" t="s">
        <v>9</v>
      </c>
      <c r="J12" s="53"/>
      <c r="K12" s="53"/>
      <c r="L12" s="53"/>
      <c r="M12" s="53"/>
    </row>
  </sheetData>
  <mergeCells count="21">
    <mergeCell ref="A1:M1"/>
    <mergeCell ref="A2:F2"/>
    <mergeCell ref="G2:M2"/>
    <mergeCell ref="A3:F3"/>
    <mergeCell ref="G3:M3"/>
    <mergeCell ref="A4:F4"/>
    <mergeCell ref="G4:M4"/>
    <mergeCell ref="A5:F5"/>
    <mergeCell ref="G5:M5"/>
    <mergeCell ref="A6:F6"/>
    <mergeCell ref="G6:M6"/>
    <mergeCell ref="A7:M7"/>
    <mergeCell ref="A8:F8"/>
    <mergeCell ref="G8:M8"/>
    <mergeCell ref="A9:M9"/>
    <mergeCell ref="A10:F10"/>
    <mergeCell ref="G10:M10"/>
    <mergeCell ref="A11:F11"/>
    <mergeCell ref="G11:M11"/>
    <mergeCell ref="A12:F12"/>
    <mergeCell ref="G12:M1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O4" sqref="O4"/>
    </sheetView>
  </sheetViews>
  <sheetFormatPr defaultColWidth="8.89166666666667" defaultRowHeight="13.5" outlineLevelRow="7"/>
  <cols>
    <col min="11" max="11" width="16.25" customWidth="1"/>
    <col min="12" max="12" width="21.8916666666667" customWidth="1"/>
  </cols>
  <sheetData>
    <row r="1" ht="22.5" spans="1:12">
      <c r="A1" s="47" t="s">
        <v>19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33" customHeight="1" spans="1:12">
      <c r="A2" s="48" t="s">
        <v>20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52" customHeight="1" spans="1:12">
      <c r="A3" s="49" t="s">
        <v>21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ht="121" customHeight="1" spans="1:12">
      <c r="A4" s="49" t="s">
        <v>22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ht="34" customHeight="1" spans="1:12">
      <c r="A5" s="50" t="s">
        <v>23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ht="38" customHeight="1" spans="1:12">
      <c r="A6" s="49" t="s">
        <v>24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ht="48" customHeight="1" spans="1:12">
      <c r="A7" s="51" t="s">
        <v>25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ht="82" customHeight="1" spans="1:12">
      <c r="A8" s="51" t="s">
        <v>26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</sheetData>
  <mergeCells count="8">
    <mergeCell ref="A1:L1"/>
    <mergeCell ref="A2:L2"/>
    <mergeCell ref="A3:L3"/>
    <mergeCell ref="A4:L4"/>
    <mergeCell ref="A5:L5"/>
    <mergeCell ref="A6:L6"/>
    <mergeCell ref="A7:L7"/>
    <mergeCell ref="A8:L8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H7" sqref="H7"/>
    </sheetView>
  </sheetViews>
  <sheetFormatPr defaultColWidth="8.89166666666667" defaultRowHeight="13.5" outlineLevelRow="6" outlineLevelCol="3"/>
  <cols>
    <col min="1" max="1" width="16.6666666666667" customWidth="1"/>
    <col min="2" max="2" width="30.6666666666667" customWidth="1"/>
    <col min="3" max="3" width="31.3333333333333" style="3" customWidth="1"/>
    <col min="4" max="4" width="32.75" customWidth="1"/>
  </cols>
  <sheetData>
    <row r="1" ht="66" customHeight="1" spans="1:4">
      <c r="A1" s="34" t="s">
        <v>27</v>
      </c>
      <c r="B1" s="34"/>
      <c r="C1" s="35"/>
      <c r="D1" s="34"/>
    </row>
    <row r="2" ht="40" customHeight="1" spans="1:4">
      <c r="A2" s="36" t="s">
        <v>28</v>
      </c>
      <c r="B2" s="36"/>
      <c r="C2" s="37"/>
      <c r="D2" s="36"/>
    </row>
    <row r="3" ht="40" customHeight="1" spans="1:4">
      <c r="A3" s="38" t="s">
        <v>29</v>
      </c>
      <c r="B3" s="38" t="s">
        <v>30</v>
      </c>
      <c r="C3" s="39" t="s">
        <v>31</v>
      </c>
      <c r="D3" s="38" t="s">
        <v>32</v>
      </c>
    </row>
    <row r="4" ht="40" customHeight="1" spans="1:4">
      <c r="A4" s="40">
        <v>1</v>
      </c>
      <c r="B4" s="41" t="s">
        <v>33</v>
      </c>
      <c r="C4" s="42">
        <f>食堂一楼!G34</f>
        <v>0</v>
      </c>
      <c r="D4" s="43"/>
    </row>
    <row r="5" ht="40" customHeight="1" spans="1:4">
      <c r="A5" s="40">
        <v>2</v>
      </c>
      <c r="B5" s="41" t="s">
        <v>34</v>
      </c>
      <c r="C5" s="42">
        <f>食堂二楼!G20</f>
        <v>0</v>
      </c>
      <c r="D5" s="43"/>
    </row>
    <row r="6" ht="40" customHeight="1" spans="1:4">
      <c r="A6" s="40">
        <v>3</v>
      </c>
      <c r="B6" s="41" t="s">
        <v>35</v>
      </c>
      <c r="C6" s="42">
        <f>(C4+C5)*D6</f>
        <v>0</v>
      </c>
      <c r="D6" s="44">
        <v>0.03</v>
      </c>
    </row>
    <row r="7" ht="40" customHeight="1" spans="1:4">
      <c r="A7" s="40">
        <v>4</v>
      </c>
      <c r="B7" s="41" t="s">
        <v>36</v>
      </c>
      <c r="C7" s="45">
        <f>SUM(C4:C6)</f>
        <v>0</v>
      </c>
      <c r="D7" s="46"/>
    </row>
  </sheetData>
  <mergeCells count="2">
    <mergeCell ref="A1:D1"/>
    <mergeCell ref="A2:D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3" topLeftCell="A28" activePane="bottomLeft" state="frozen"/>
      <selection/>
      <selection pane="bottomLeft" activeCell="A1" sqref="A1:H1"/>
    </sheetView>
  </sheetViews>
  <sheetFormatPr defaultColWidth="8.89166666666667" defaultRowHeight="13.5" outlineLevelCol="7"/>
  <cols>
    <col min="1" max="1" width="4.18333333333333" style="1" customWidth="1"/>
    <col min="2" max="2" width="19.5916666666667" customWidth="1"/>
    <col min="3" max="3" width="43.375" customWidth="1"/>
    <col min="4" max="4" width="6.5" customWidth="1"/>
    <col min="5" max="5" width="8.75833333333333" customWidth="1"/>
    <col min="6" max="6" width="10.4666666666667" style="2" customWidth="1"/>
    <col min="7" max="7" width="15.675" style="3" customWidth="1"/>
    <col min="8" max="8" width="19.125" customWidth="1"/>
  </cols>
  <sheetData>
    <row r="1" ht="22.5" spans="1:8">
      <c r="A1" s="4" t="s">
        <v>37</v>
      </c>
      <c r="B1" s="4"/>
      <c r="C1" s="4"/>
      <c r="D1" s="4"/>
      <c r="E1" s="4"/>
      <c r="F1" s="5"/>
      <c r="G1" s="5"/>
      <c r="H1" s="4"/>
    </row>
    <row r="2" ht="22.5" spans="1:8">
      <c r="A2" s="4"/>
      <c r="B2" s="4"/>
      <c r="C2" s="4"/>
      <c r="D2" s="4"/>
      <c r="E2" s="4"/>
      <c r="F2" s="5"/>
      <c r="G2" s="6" t="s">
        <v>38</v>
      </c>
      <c r="H2" s="4"/>
    </row>
    <row r="3" ht="36" customHeight="1" spans="1:8">
      <c r="A3" s="7" t="s">
        <v>29</v>
      </c>
      <c r="B3" s="7" t="s">
        <v>30</v>
      </c>
      <c r="C3" s="7" t="s">
        <v>39</v>
      </c>
      <c r="D3" s="7" t="s">
        <v>40</v>
      </c>
      <c r="E3" s="8" t="s">
        <v>41</v>
      </c>
      <c r="F3" s="7" t="s">
        <v>42</v>
      </c>
      <c r="G3" s="7" t="s">
        <v>43</v>
      </c>
      <c r="H3" s="7" t="s">
        <v>32</v>
      </c>
    </row>
    <row r="4" ht="72" spans="1:8">
      <c r="A4" s="9">
        <v>1</v>
      </c>
      <c r="B4" s="10" t="s">
        <v>44</v>
      </c>
      <c r="C4" s="11" t="s">
        <v>45</v>
      </c>
      <c r="D4" s="12" t="s">
        <v>46</v>
      </c>
      <c r="E4" s="13">
        <v>69.89</v>
      </c>
      <c r="F4" s="14">
        <v>0</v>
      </c>
      <c r="G4" s="14">
        <f t="shared" ref="G4:G13" si="0">E4*F4</f>
        <v>0</v>
      </c>
      <c r="H4" s="15"/>
    </row>
    <row r="5" ht="48" spans="1:8">
      <c r="A5" s="9">
        <v>2</v>
      </c>
      <c r="B5" s="10" t="s">
        <v>47</v>
      </c>
      <c r="C5" s="11" t="s">
        <v>48</v>
      </c>
      <c r="D5" s="12" t="s">
        <v>46</v>
      </c>
      <c r="E5" s="16">
        <v>940.19</v>
      </c>
      <c r="F5" s="14"/>
      <c r="G5" s="14">
        <f t="shared" si="0"/>
        <v>0</v>
      </c>
      <c r="H5" s="17"/>
    </row>
    <row r="6" ht="60" spans="1:8">
      <c r="A6" s="9">
        <v>3</v>
      </c>
      <c r="B6" s="18" t="s">
        <v>49</v>
      </c>
      <c r="C6" s="11" t="s">
        <v>50</v>
      </c>
      <c r="D6" s="12" t="s">
        <v>51</v>
      </c>
      <c r="E6" s="20">
        <v>1</v>
      </c>
      <c r="F6" s="14"/>
      <c r="G6" s="14">
        <f t="shared" si="0"/>
        <v>0</v>
      </c>
      <c r="H6" s="17"/>
    </row>
    <row r="7" ht="36" spans="1:8">
      <c r="A7" s="9">
        <v>4</v>
      </c>
      <c r="B7" s="18" t="s">
        <v>52</v>
      </c>
      <c r="C7" s="19" t="s">
        <v>53</v>
      </c>
      <c r="D7" s="12" t="s">
        <v>51</v>
      </c>
      <c r="E7" s="20">
        <v>1</v>
      </c>
      <c r="F7" s="14"/>
      <c r="G7" s="14">
        <f t="shared" si="0"/>
        <v>0</v>
      </c>
      <c r="H7" s="17"/>
    </row>
    <row r="8" ht="102" customHeight="1" spans="1:8">
      <c r="A8" s="9">
        <v>5</v>
      </c>
      <c r="B8" s="18" t="s">
        <v>54</v>
      </c>
      <c r="C8" s="19" t="s">
        <v>55</v>
      </c>
      <c r="D8" s="12" t="s">
        <v>51</v>
      </c>
      <c r="E8" s="20">
        <v>1</v>
      </c>
      <c r="F8" s="14"/>
      <c r="G8" s="14">
        <f t="shared" si="0"/>
        <v>0</v>
      </c>
      <c r="H8" s="17"/>
    </row>
    <row r="9" ht="120" spans="1:8">
      <c r="A9" s="9">
        <v>6</v>
      </c>
      <c r="B9" s="18" t="s">
        <v>56</v>
      </c>
      <c r="C9" s="19" t="s">
        <v>57</v>
      </c>
      <c r="D9" s="12" t="s">
        <v>46</v>
      </c>
      <c r="E9" s="16">
        <v>318.56</v>
      </c>
      <c r="F9" s="14"/>
      <c r="G9" s="14">
        <f t="shared" si="0"/>
        <v>0</v>
      </c>
      <c r="H9" s="16" t="s">
        <v>58</v>
      </c>
    </row>
    <row r="10" ht="96" spans="1:8">
      <c r="A10" s="9">
        <v>7</v>
      </c>
      <c r="B10" s="19" t="s">
        <v>59</v>
      </c>
      <c r="C10" s="19" t="s">
        <v>60</v>
      </c>
      <c r="D10" s="12" t="s">
        <v>46</v>
      </c>
      <c r="E10" s="16">
        <v>925.58</v>
      </c>
      <c r="F10" s="14"/>
      <c r="G10" s="14">
        <f t="shared" si="0"/>
        <v>0</v>
      </c>
      <c r="H10" s="17" t="s">
        <v>61</v>
      </c>
    </row>
    <row r="11" ht="120" spans="1:8">
      <c r="A11" s="9">
        <v>8</v>
      </c>
      <c r="B11" s="19" t="s">
        <v>62</v>
      </c>
      <c r="C11" s="19" t="s">
        <v>63</v>
      </c>
      <c r="D11" s="12" t="s">
        <v>46</v>
      </c>
      <c r="E11" s="16">
        <v>2122.8</v>
      </c>
      <c r="F11" s="14"/>
      <c r="G11" s="14">
        <f t="shared" si="0"/>
        <v>0</v>
      </c>
      <c r="H11" s="17" t="s">
        <v>64</v>
      </c>
    </row>
    <row r="12" ht="72" spans="1:8">
      <c r="A12" s="9">
        <v>9</v>
      </c>
      <c r="B12" s="19" t="s">
        <v>65</v>
      </c>
      <c r="C12" s="19" t="s">
        <v>66</v>
      </c>
      <c r="D12" s="12" t="s">
        <v>46</v>
      </c>
      <c r="E12" s="16">
        <v>189</v>
      </c>
      <c r="F12" s="14"/>
      <c r="G12" s="14">
        <f t="shared" si="0"/>
        <v>0</v>
      </c>
      <c r="H12" s="17"/>
    </row>
    <row r="13" ht="84" spans="1:8">
      <c r="A13" s="9">
        <v>10</v>
      </c>
      <c r="B13" s="19" t="s">
        <v>67</v>
      </c>
      <c r="C13" s="19" t="s">
        <v>68</v>
      </c>
      <c r="D13" s="12" t="s">
        <v>46</v>
      </c>
      <c r="E13" s="16">
        <v>695</v>
      </c>
      <c r="F13" s="14"/>
      <c r="G13" s="14">
        <f t="shared" si="0"/>
        <v>0</v>
      </c>
      <c r="H13" s="17"/>
    </row>
    <row r="14" ht="156" spans="1:8">
      <c r="A14" s="9">
        <v>11</v>
      </c>
      <c r="B14" s="21" t="s">
        <v>69</v>
      </c>
      <c r="C14" s="21" t="s">
        <v>70</v>
      </c>
      <c r="D14" s="22" t="s">
        <v>71</v>
      </c>
      <c r="E14" s="16">
        <v>12</v>
      </c>
      <c r="F14" s="14"/>
      <c r="G14" s="14">
        <f>E13*F14</f>
        <v>0</v>
      </c>
      <c r="H14" s="17" t="s">
        <v>72</v>
      </c>
    </row>
    <row r="15" ht="156" spans="1:8">
      <c r="A15" s="9">
        <v>12</v>
      </c>
      <c r="B15" s="21" t="s">
        <v>73</v>
      </c>
      <c r="C15" s="21" t="s">
        <v>70</v>
      </c>
      <c r="D15" s="22" t="s">
        <v>71</v>
      </c>
      <c r="E15" s="16">
        <v>8</v>
      </c>
      <c r="F15" s="14"/>
      <c r="G15" s="14">
        <f>E15*F15</f>
        <v>0</v>
      </c>
      <c r="H15" s="17" t="s">
        <v>74</v>
      </c>
    </row>
    <row r="16" ht="228" spans="1:8">
      <c r="A16" s="9">
        <v>13</v>
      </c>
      <c r="B16" s="21" t="s">
        <v>75</v>
      </c>
      <c r="C16" s="21" t="s">
        <v>76</v>
      </c>
      <c r="D16" s="12" t="s">
        <v>46</v>
      </c>
      <c r="E16" s="16">
        <v>1.44</v>
      </c>
      <c r="F16" s="14"/>
      <c r="G16" s="14">
        <f>E16*F16</f>
        <v>0</v>
      </c>
      <c r="H16" s="17" t="s">
        <v>77</v>
      </c>
    </row>
    <row r="17" ht="72" spans="1:8">
      <c r="A17" s="9">
        <v>14</v>
      </c>
      <c r="B17" s="21" t="s">
        <v>78</v>
      </c>
      <c r="C17" s="21" t="s">
        <v>79</v>
      </c>
      <c r="D17" s="12" t="s">
        <v>80</v>
      </c>
      <c r="E17" s="16">
        <v>9</v>
      </c>
      <c r="F17" s="14"/>
      <c r="G17" s="14">
        <f>E17*F17</f>
        <v>0</v>
      </c>
      <c r="H17" s="17"/>
    </row>
    <row r="18" ht="72" spans="1:8">
      <c r="A18" s="9">
        <v>15</v>
      </c>
      <c r="B18" s="21" t="s">
        <v>81</v>
      </c>
      <c r="C18" s="21" t="s">
        <v>82</v>
      </c>
      <c r="D18" s="12" t="s">
        <v>80</v>
      </c>
      <c r="E18" s="16">
        <v>2</v>
      </c>
      <c r="F18" s="14"/>
      <c r="G18" s="14">
        <f>E18*F18</f>
        <v>0</v>
      </c>
      <c r="H18" s="17"/>
    </row>
    <row r="19" ht="72" spans="1:8">
      <c r="A19" s="9">
        <v>16</v>
      </c>
      <c r="B19" s="21" t="s">
        <v>83</v>
      </c>
      <c r="C19" s="21" t="s">
        <v>84</v>
      </c>
      <c r="D19" s="12" t="s">
        <v>80</v>
      </c>
      <c r="E19" s="16">
        <v>78</v>
      </c>
      <c r="F19" s="14"/>
      <c r="G19" s="14">
        <f t="shared" ref="G19:G32" si="1">E19*F19</f>
        <v>0</v>
      </c>
      <c r="H19" s="17"/>
    </row>
    <row r="20" ht="72" spans="1:8">
      <c r="A20" s="9">
        <v>17</v>
      </c>
      <c r="B20" s="21" t="s">
        <v>85</v>
      </c>
      <c r="C20" s="21" t="s">
        <v>86</v>
      </c>
      <c r="D20" s="12" t="s">
        <v>80</v>
      </c>
      <c r="E20" s="16">
        <f>4+4+12+12+4</f>
        <v>36</v>
      </c>
      <c r="F20" s="14"/>
      <c r="G20" s="14">
        <f t="shared" si="1"/>
        <v>0</v>
      </c>
      <c r="H20" s="17"/>
    </row>
    <row r="21" ht="84" spans="1:8">
      <c r="A21" s="9">
        <v>18</v>
      </c>
      <c r="B21" s="21" t="s">
        <v>87</v>
      </c>
      <c r="C21" s="21" t="s">
        <v>88</v>
      </c>
      <c r="D21" s="12" t="s">
        <v>80</v>
      </c>
      <c r="E21" s="16">
        <f>15+2</f>
        <v>17</v>
      </c>
      <c r="F21" s="14"/>
      <c r="G21" s="14">
        <f t="shared" si="1"/>
        <v>0</v>
      </c>
      <c r="H21" s="17" t="s">
        <v>89</v>
      </c>
    </row>
    <row r="22" ht="132" spans="1:8">
      <c r="A22" s="9">
        <v>19</v>
      </c>
      <c r="B22" s="21" t="s">
        <v>90</v>
      </c>
      <c r="C22" s="21" t="s">
        <v>91</v>
      </c>
      <c r="D22" s="12" t="s">
        <v>92</v>
      </c>
      <c r="E22" s="16">
        <f>759+112+21+48+108+28</f>
        <v>1076</v>
      </c>
      <c r="F22" s="14"/>
      <c r="G22" s="14">
        <f t="shared" si="1"/>
        <v>0</v>
      </c>
      <c r="H22" s="17" t="s">
        <v>93</v>
      </c>
    </row>
    <row r="23" ht="84" spans="1:8">
      <c r="A23" s="9">
        <v>20</v>
      </c>
      <c r="B23" s="21" t="s">
        <v>94</v>
      </c>
      <c r="C23" s="21" t="s">
        <v>95</v>
      </c>
      <c r="D23" s="12" t="s">
        <v>92</v>
      </c>
      <c r="E23" s="16">
        <f>1293+262+57.6</f>
        <v>1612.6</v>
      </c>
      <c r="F23" s="14"/>
      <c r="G23" s="14">
        <f t="shared" si="1"/>
        <v>0</v>
      </c>
      <c r="H23" s="17" t="s">
        <v>96</v>
      </c>
    </row>
    <row r="24" ht="84" spans="1:8">
      <c r="A24" s="9">
        <v>21</v>
      </c>
      <c r="B24" s="21" t="s">
        <v>97</v>
      </c>
      <c r="C24" s="21" t="s">
        <v>98</v>
      </c>
      <c r="D24" s="12" t="s">
        <v>92</v>
      </c>
      <c r="E24" s="16">
        <f>340+72+63+144</f>
        <v>619</v>
      </c>
      <c r="F24" s="14"/>
      <c r="G24" s="14">
        <f t="shared" si="1"/>
        <v>0</v>
      </c>
      <c r="H24" s="17" t="s">
        <v>99</v>
      </c>
    </row>
    <row r="25" ht="84" spans="1:8">
      <c r="A25" s="9">
        <v>22</v>
      </c>
      <c r="B25" s="21" t="s">
        <v>100</v>
      </c>
      <c r="C25" s="21" t="s">
        <v>101</v>
      </c>
      <c r="D25" s="12" t="s">
        <v>92</v>
      </c>
      <c r="E25" s="16">
        <f>324+84</f>
        <v>408</v>
      </c>
      <c r="F25" s="14"/>
      <c r="G25" s="14">
        <f t="shared" si="1"/>
        <v>0</v>
      </c>
      <c r="H25" s="17" t="s">
        <v>102</v>
      </c>
    </row>
    <row r="26" ht="120" spans="1:8">
      <c r="A26" s="9">
        <v>23</v>
      </c>
      <c r="B26" s="21" t="s">
        <v>103</v>
      </c>
      <c r="C26" s="21" t="s">
        <v>104</v>
      </c>
      <c r="D26" s="12" t="s">
        <v>80</v>
      </c>
      <c r="E26" s="16">
        <v>1</v>
      </c>
      <c r="F26" s="14"/>
      <c r="G26" s="14">
        <f t="shared" si="1"/>
        <v>0</v>
      </c>
      <c r="H26" s="17"/>
    </row>
    <row r="27" ht="96" spans="1:8">
      <c r="A27" s="9">
        <v>24</v>
      </c>
      <c r="B27" s="21" t="s">
        <v>105</v>
      </c>
      <c r="C27" s="21" t="s">
        <v>106</v>
      </c>
      <c r="D27" s="12" t="s">
        <v>51</v>
      </c>
      <c r="E27" s="16">
        <v>3</v>
      </c>
      <c r="F27" s="14"/>
      <c r="G27" s="14">
        <f t="shared" si="1"/>
        <v>0</v>
      </c>
      <c r="H27" s="17" t="s">
        <v>107</v>
      </c>
    </row>
    <row r="28" ht="132" spans="1:8">
      <c r="A28" s="9">
        <v>25</v>
      </c>
      <c r="B28" s="21" t="s">
        <v>108</v>
      </c>
      <c r="C28" s="21" t="s">
        <v>109</v>
      </c>
      <c r="D28" s="12" t="s">
        <v>92</v>
      </c>
      <c r="E28" s="16">
        <f>13+55</f>
        <v>68</v>
      </c>
      <c r="F28" s="14"/>
      <c r="G28" s="14">
        <f t="shared" si="1"/>
        <v>0</v>
      </c>
      <c r="H28" s="17" t="s">
        <v>110</v>
      </c>
    </row>
    <row r="29" ht="144" spans="1:8">
      <c r="A29" s="9">
        <v>26</v>
      </c>
      <c r="B29" s="21" t="s">
        <v>111</v>
      </c>
      <c r="C29" s="21" t="s">
        <v>112</v>
      </c>
      <c r="D29" s="22" t="s">
        <v>92</v>
      </c>
      <c r="E29" s="16">
        <v>8</v>
      </c>
      <c r="F29" s="14"/>
      <c r="G29" s="14">
        <f t="shared" si="1"/>
        <v>0</v>
      </c>
      <c r="H29" s="17"/>
    </row>
    <row r="30" ht="24" customHeight="1" spans="1:8">
      <c r="A30" s="9">
        <v>27</v>
      </c>
      <c r="B30" s="18" t="s">
        <v>113</v>
      </c>
      <c r="C30" s="11" t="s">
        <v>114</v>
      </c>
      <c r="D30" s="22" t="s">
        <v>92</v>
      </c>
      <c r="E30" s="16">
        <v>17</v>
      </c>
      <c r="F30" s="14"/>
      <c r="G30" s="14">
        <f t="shared" si="1"/>
        <v>0</v>
      </c>
      <c r="H30" s="17" t="s">
        <v>115</v>
      </c>
    </row>
    <row r="31" ht="24" customHeight="1" spans="1:8">
      <c r="A31" s="9">
        <v>28</v>
      </c>
      <c r="B31" s="18" t="s">
        <v>116</v>
      </c>
      <c r="C31" s="11" t="s">
        <v>117</v>
      </c>
      <c r="D31" s="22" t="s">
        <v>92</v>
      </c>
      <c r="E31" s="16">
        <v>36.8</v>
      </c>
      <c r="F31" s="14"/>
      <c r="G31" s="14">
        <f t="shared" si="1"/>
        <v>0</v>
      </c>
      <c r="H31" s="17"/>
    </row>
    <row r="32" ht="45" customHeight="1" spans="1:8">
      <c r="A32" s="28">
        <v>29</v>
      </c>
      <c r="B32" s="29" t="s">
        <v>118</v>
      </c>
      <c r="C32" s="30" t="s">
        <v>119</v>
      </c>
      <c r="D32" s="31" t="s">
        <v>51</v>
      </c>
      <c r="E32" s="32">
        <v>1</v>
      </c>
      <c r="F32" s="33"/>
      <c r="G32" s="33">
        <f>E32*F32</f>
        <v>0</v>
      </c>
      <c r="H32" s="17"/>
    </row>
    <row r="33" ht="36" spans="1:8">
      <c r="A33" s="9">
        <v>30</v>
      </c>
      <c r="B33" s="18" t="s">
        <v>120</v>
      </c>
      <c r="C33" s="11" t="s">
        <v>121</v>
      </c>
      <c r="D33" s="12" t="s">
        <v>51</v>
      </c>
      <c r="E33" s="16">
        <v>1</v>
      </c>
      <c r="F33" s="14"/>
      <c r="G33" s="14">
        <f>E33*F33</f>
        <v>0</v>
      </c>
      <c r="H33" s="17"/>
    </row>
    <row r="34" ht="50" customHeight="1" spans="1:8">
      <c r="A34" s="23"/>
      <c r="B34" s="24"/>
      <c r="C34" s="25"/>
      <c r="D34" s="25"/>
      <c r="E34" s="25"/>
      <c r="F34" s="25"/>
      <c r="G34" s="26">
        <f>SUM(G4:G33)</f>
        <v>0</v>
      </c>
      <c r="H34" s="27"/>
    </row>
  </sheetData>
  <mergeCells count="1">
    <mergeCell ref="A1:H1"/>
  </mergeCells>
  <pageMargins left="0.751388888888889" right="0.751388888888889" top="0.629861111111111" bottom="0.472222222222222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A1" sqref="A1:H1"/>
    </sheetView>
  </sheetViews>
  <sheetFormatPr defaultColWidth="8.89166666666667" defaultRowHeight="13.5" outlineLevelCol="7"/>
  <cols>
    <col min="1" max="1" width="4.18333333333333" style="1" customWidth="1"/>
    <col min="2" max="2" width="19.5916666666667" customWidth="1"/>
    <col min="3" max="3" width="43.375" customWidth="1"/>
    <col min="4" max="4" width="6.5" customWidth="1"/>
    <col min="5" max="5" width="8.75833333333333" customWidth="1"/>
    <col min="6" max="6" width="10.4666666666667" style="2" customWidth="1"/>
    <col min="7" max="7" width="15.675" style="3" customWidth="1"/>
    <col min="8" max="8" width="19.125" customWidth="1"/>
  </cols>
  <sheetData>
    <row r="1" ht="22.5" spans="1:8">
      <c r="A1" s="4" t="s">
        <v>122</v>
      </c>
      <c r="B1" s="4"/>
      <c r="C1" s="4"/>
      <c r="D1" s="4"/>
      <c r="E1" s="4"/>
      <c r="F1" s="5"/>
      <c r="G1" s="5"/>
      <c r="H1" s="4"/>
    </row>
    <row r="2" ht="22.5" spans="1:8">
      <c r="A2" s="4"/>
      <c r="B2" s="4"/>
      <c r="C2" s="4"/>
      <c r="D2" s="4"/>
      <c r="E2" s="4"/>
      <c r="F2" s="5"/>
      <c r="G2" s="6" t="s">
        <v>38</v>
      </c>
      <c r="H2" s="4"/>
    </row>
    <row r="3" ht="30" customHeight="1" spans="1:8">
      <c r="A3" s="7" t="s">
        <v>29</v>
      </c>
      <c r="B3" s="7" t="s">
        <v>30</v>
      </c>
      <c r="C3" s="7" t="s">
        <v>39</v>
      </c>
      <c r="D3" s="7" t="s">
        <v>40</v>
      </c>
      <c r="E3" s="8" t="s">
        <v>41</v>
      </c>
      <c r="F3" s="7" t="s">
        <v>42</v>
      </c>
      <c r="G3" s="7" t="s">
        <v>43</v>
      </c>
      <c r="H3" s="7" t="s">
        <v>32</v>
      </c>
    </row>
    <row r="4" ht="60" spans="1:8">
      <c r="A4" s="9">
        <v>1</v>
      </c>
      <c r="B4" s="10" t="s">
        <v>123</v>
      </c>
      <c r="C4" s="11" t="s">
        <v>124</v>
      </c>
      <c r="D4" s="12" t="s">
        <v>46</v>
      </c>
      <c r="E4" s="13">
        <v>283.27</v>
      </c>
      <c r="F4" s="14">
        <v>0</v>
      </c>
      <c r="G4" s="14">
        <f t="shared" ref="G4:G13" si="0">E4*F4</f>
        <v>0</v>
      </c>
      <c r="H4" s="15"/>
    </row>
    <row r="5" ht="48" spans="1:8">
      <c r="A5" s="9">
        <v>2</v>
      </c>
      <c r="B5" s="10" t="s">
        <v>125</v>
      </c>
      <c r="C5" s="11" t="s">
        <v>126</v>
      </c>
      <c r="D5" s="12" t="s">
        <v>46</v>
      </c>
      <c r="E5" s="16">
        <v>202.09</v>
      </c>
      <c r="F5" s="14"/>
      <c r="G5" s="14">
        <f t="shared" si="0"/>
        <v>0</v>
      </c>
      <c r="H5" s="17"/>
    </row>
    <row r="6" ht="36" spans="1:8">
      <c r="A6" s="9">
        <v>3</v>
      </c>
      <c r="B6" s="18" t="s">
        <v>52</v>
      </c>
      <c r="C6" s="19" t="s">
        <v>53</v>
      </c>
      <c r="D6" s="12" t="s">
        <v>51</v>
      </c>
      <c r="E6" s="20">
        <v>1</v>
      </c>
      <c r="F6" s="14"/>
      <c r="G6" s="14">
        <f t="shared" si="0"/>
        <v>0</v>
      </c>
      <c r="H6" s="17"/>
    </row>
    <row r="7" ht="108" spans="1:8">
      <c r="A7" s="9">
        <v>4</v>
      </c>
      <c r="B7" s="18" t="s">
        <v>127</v>
      </c>
      <c r="C7" s="19" t="s">
        <v>128</v>
      </c>
      <c r="D7" s="12" t="s">
        <v>46</v>
      </c>
      <c r="E7" s="16">
        <v>113.76</v>
      </c>
      <c r="F7" s="14"/>
      <c r="G7" s="14">
        <f t="shared" si="0"/>
        <v>0</v>
      </c>
      <c r="H7" s="16" t="s">
        <v>129</v>
      </c>
    </row>
    <row r="8" ht="72" spans="1:8">
      <c r="A8" s="9">
        <v>5</v>
      </c>
      <c r="B8" s="18" t="s">
        <v>130</v>
      </c>
      <c r="C8" s="11" t="s">
        <v>131</v>
      </c>
      <c r="D8" s="12" t="s">
        <v>46</v>
      </c>
      <c r="E8" s="20">
        <v>283.3</v>
      </c>
      <c r="F8" s="14"/>
      <c r="G8" s="14">
        <f t="shared" si="0"/>
        <v>0</v>
      </c>
      <c r="H8" s="16"/>
    </row>
    <row r="9" ht="96" spans="1:8">
      <c r="A9" s="9">
        <v>6</v>
      </c>
      <c r="B9" s="19" t="s">
        <v>59</v>
      </c>
      <c r="C9" s="19" t="s">
        <v>60</v>
      </c>
      <c r="D9" s="12" t="s">
        <v>46</v>
      </c>
      <c r="E9" s="16">
        <v>305.27</v>
      </c>
      <c r="F9" s="14"/>
      <c r="G9" s="14">
        <f t="shared" si="0"/>
        <v>0</v>
      </c>
      <c r="H9" s="17"/>
    </row>
    <row r="10" ht="84" spans="1:8">
      <c r="A10" s="9">
        <v>7</v>
      </c>
      <c r="B10" s="21" t="s">
        <v>132</v>
      </c>
      <c r="C10" s="21" t="s">
        <v>133</v>
      </c>
      <c r="D10" s="22" t="s">
        <v>46</v>
      </c>
      <c r="E10" s="16">
        <v>45.16</v>
      </c>
      <c r="F10" s="14"/>
      <c r="G10" s="14">
        <f t="shared" si="0"/>
        <v>0</v>
      </c>
      <c r="H10" s="17"/>
    </row>
    <row r="11" ht="120" spans="1:8">
      <c r="A11" s="9">
        <v>8</v>
      </c>
      <c r="B11" s="19" t="s">
        <v>62</v>
      </c>
      <c r="C11" s="19" t="s">
        <v>63</v>
      </c>
      <c r="D11" s="12" t="s">
        <v>46</v>
      </c>
      <c r="E11" s="16">
        <v>2122.8</v>
      </c>
      <c r="F11" s="14"/>
      <c r="G11" s="14">
        <f t="shared" si="0"/>
        <v>0</v>
      </c>
      <c r="H11" s="17" t="s">
        <v>64</v>
      </c>
    </row>
    <row r="12" ht="156" spans="1:8">
      <c r="A12" s="9">
        <v>9</v>
      </c>
      <c r="B12" s="21" t="s">
        <v>134</v>
      </c>
      <c r="C12" s="21" t="s">
        <v>70</v>
      </c>
      <c r="D12" s="22" t="s">
        <v>71</v>
      </c>
      <c r="E12" s="16">
        <v>7</v>
      </c>
      <c r="F12" s="14"/>
      <c r="G12" s="14">
        <f t="shared" si="0"/>
        <v>0</v>
      </c>
      <c r="H12" s="17" t="s">
        <v>135</v>
      </c>
    </row>
    <row r="13" ht="72" spans="1:8">
      <c r="A13" s="9">
        <v>10</v>
      </c>
      <c r="B13" s="21" t="s">
        <v>85</v>
      </c>
      <c r="C13" s="21" t="s">
        <v>86</v>
      </c>
      <c r="D13" s="12" t="s">
        <v>80</v>
      </c>
      <c r="E13" s="16">
        <v>12</v>
      </c>
      <c r="F13" s="14"/>
      <c r="G13" s="14">
        <f t="shared" ref="G13:G19" si="1">E13*F13</f>
        <v>0</v>
      </c>
      <c r="H13" s="17"/>
    </row>
    <row r="14" ht="132" spans="1:8">
      <c r="A14" s="9">
        <v>11</v>
      </c>
      <c r="B14" s="21" t="s">
        <v>90</v>
      </c>
      <c r="C14" s="21" t="s">
        <v>136</v>
      </c>
      <c r="D14" s="12" t="s">
        <v>92</v>
      </c>
      <c r="E14" s="16">
        <v>37</v>
      </c>
      <c r="F14" s="14"/>
      <c r="G14" s="14">
        <f t="shared" si="1"/>
        <v>0</v>
      </c>
      <c r="H14" s="17"/>
    </row>
    <row r="15" ht="84" spans="1:8">
      <c r="A15" s="9">
        <v>12</v>
      </c>
      <c r="B15" s="21" t="s">
        <v>97</v>
      </c>
      <c r="C15" s="21" t="s">
        <v>98</v>
      </c>
      <c r="D15" s="12" t="s">
        <v>92</v>
      </c>
      <c r="E15" s="16">
        <v>109</v>
      </c>
      <c r="F15" s="14"/>
      <c r="G15" s="14">
        <f t="shared" si="1"/>
        <v>0</v>
      </c>
      <c r="H15" s="17"/>
    </row>
    <row r="16" ht="96" spans="1:8">
      <c r="A16" s="9">
        <v>13</v>
      </c>
      <c r="B16" s="21" t="s">
        <v>105</v>
      </c>
      <c r="C16" s="21" t="s">
        <v>106</v>
      </c>
      <c r="D16" s="12" t="s">
        <v>51</v>
      </c>
      <c r="E16" s="16">
        <v>7</v>
      </c>
      <c r="F16" s="14"/>
      <c r="G16" s="14">
        <f t="shared" si="1"/>
        <v>0</v>
      </c>
      <c r="H16" s="17" t="s">
        <v>107</v>
      </c>
    </row>
    <row r="17" ht="132" spans="1:8">
      <c r="A17" s="9">
        <v>14</v>
      </c>
      <c r="B17" s="21" t="s">
        <v>108</v>
      </c>
      <c r="C17" s="21" t="s">
        <v>109</v>
      </c>
      <c r="D17" s="12" t="s">
        <v>92</v>
      </c>
      <c r="E17" s="16">
        <v>32.6</v>
      </c>
      <c r="F17" s="14"/>
      <c r="G17" s="14">
        <f t="shared" si="1"/>
        <v>0</v>
      </c>
      <c r="H17" s="17"/>
    </row>
    <row r="18" ht="144" spans="1:8">
      <c r="A18" s="9">
        <v>15</v>
      </c>
      <c r="B18" s="21" t="s">
        <v>137</v>
      </c>
      <c r="C18" s="21" t="s">
        <v>112</v>
      </c>
      <c r="D18" s="22" t="s">
        <v>92</v>
      </c>
      <c r="E18" s="16">
        <v>19.3</v>
      </c>
      <c r="F18" s="14"/>
      <c r="G18" s="14">
        <f t="shared" si="1"/>
        <v>0</v>
      </c>
      <c r="H18" s="17"/>
    </row>
    <row r="19" ht="36" spans="1:8">
      <c r="A19" s="9">
        <v>16</v>
      </c>
      <c r="B19" s="18" t="s">
        <v>120</v>
      </c>
      <c r="C19" s="11" t="s">
        <v>121</v>
      </c>
      <c r="D19" s="12" t="s">
        <v>51</v>
      </c>
      <c r="E19" s="16">
        <v>1</v>
      </c>
      <c r="F19" s="14"/>
      <c r="G19" s="14">
        <f t="shared" si="1"/>
        <v>0</v>
      </c>
      <c r="H19" s="17"/>
    </row>
    <row r="20" ht="50" customHeight="1" spans="1:8">
      <c r="A20" s="23"/>
      <c r="B20" s="24"/>
      <c r="C20" s="25"/>
      <c r="D20" s="25"/>
      <c r="E20" s="25"/>
      <c r="F20" s="25"/>
      <c r="G20" s="26">
        <f>SUM(G4:G19)</f>
        <v>0</v>
      </c>
      <c r="H20" s="27"/>
    </row>
  </sheetData>
  <mergeCells count="1">
    <mergeCell ref="A1:H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报价说明</vt:lpstr>
      <vt:lpstr>汇总表</vt:lpstr>
      <vt:lpstr>食堂一楼</vt:lpstr>
      <vt:lpstr>食堂二楼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Administrator</cp:lastModifiedBy>
  <dcterms:created xsi:type="dcterms:W3CDTF">2021-01-14T12:07:00Z</dcterms:created>
  <dcterms:modified xsi:type="dcterms:W3CDTF">2025-01-09T02:51:44Z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CE9EB789983A4BD78FCF4622734FBCFD_13</vt:lpwstr>
  </property>
</Properties>
</file>